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15" windowWidth="19320" windowHeight="6915" activeTab="1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calcChain.xml><?xml version="1.0" encoding="utf-8"?>
<calcChain xmlns="http://schemas.openxmlformats.org/spreadsheetml/2006/main">
  <c r="V7" i="20" l="1"/>
  <c r="V6" i="20"/>
  <c r="V5" i="20"/>
  <c r="V4" i="20"/>
  <c r="U3" i="20"/>
  <c r="V3" i="20" s="1"/>
  <c r="U8" i="20"/>
  <c r="V8" i="20" s="1"/>
  <c r="U7" i="20"/>
  <c r="U6" i="20"/>
  <c r="U5" i="20"/>
  <c r="U4" i="20"/>
  <c r="V4" i="17"/>
  <c r="V5" i="17"/>
  <c r="V6" i="17"/>
  <c r="V7" i="17"/>
  <c r="V3" i="17"/>
  <c r="U3" i="17"/>
  <c r="U4" i="17"/>
  <c r="U5" i="17"/>
  <c r="U6" i="17"/>
  <c r="U7" i="17"/>
  <c r="U8" i="17"/>
  <c r="V8" i="17" s="1"/>
</calcChain>
</file>

<file path=xl/sharedStrings.xml><?xml version="1.0" encoding="utf-8"?>
<sst xmlns="http://schemas.openxmlformats.org/spreadsheetml/2006/main" count="400" uniqueCount="146">
  <si>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</si>
  <si>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</si>
  <si>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</si>
  <si>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</si>
  <si>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</si>
  <si>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</si>
  <si>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</si>
  <si>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</si>
  <si>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</si>
  <si>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</si>
  <si>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</si>
  <si>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</si>
  <si>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</si>
  <si>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</si>
  <si>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</si>
  <si>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</si>
  <si>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</si>
  <si>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</si>
  <si>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</si>
  <si>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</si>
  <si>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</si>
  <si>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</si>
  <si>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</si>
  <si>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</si>
  <si>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</si>
  <si>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</si>
  <si>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</si>
  <si>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</si>
  <si>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</si>
  <si>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</si>
  <si>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</si>
  <si>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</si>
  <si>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</si>
  <si>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</si>
  <si>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</si>
  <si>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</si>
  <si>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</si>
  <si>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</si>
  <si>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</si>
  <si>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</si>
  <si>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</si>
  <si>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</si>
  <si>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</si>
  <si>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</si>
  <si>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</si>
  <si>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</si>
  <si>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</si>
  <si>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</si>
  <si>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</si>
  <si>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</si>
  <si>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</si>
  <si>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</si>
  <si>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</si>
  <si>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</si>
  <si>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</si>
  <si>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</si>
  <si>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</si>
  <si>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</si>
  <si>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</si>
  <si>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</si>
  <si>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</si>
  <si>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</si>
  <si>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</si>
  <si>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</si>
  <si>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</si>
  <si>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</si>
  <si>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</si>
  <si>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</si>
  <si>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</si>
  <si>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</si>
  <si>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</si>
  <si>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</si>
  <si>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</si>
  <si>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</si>
  <si>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</si>
  <si>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</si>
  <si>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</si>
  <si>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</si>
  <si>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</si>
  <si>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</si>
  <si>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</si>
  <si>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</si>
  <si>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</si>
  <si>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</si>
  <si>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</si>
  <si>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</si>
  <si>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</si>
  <si>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</si>
  <si>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</si>
  <si>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</si>
  <si>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</si>
  <si>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28" type="noConversion"/>
  </si>
  <si>
    <t>한무-01</t>
    <phoneticPr fontId="28" type="noConversion"/>
  </si>
  <si>
    <t>한무-02</t>
  </si>
  <si>
    <t>법인등록번호</t>
    <phoneticPr fontId="5" type="noConversion"/>
  </si>
  <si>
    <t>대상-01</t>
    <phoneticPr fontId="28" type="noConversion"/>
  </si>
  <si>
    <t>대상-02</t>
    <phoneticPr fontId="28" type="noConversion"/>
  </si>
  <si>
    <t>전경-01</t>
    <phoneticPr fontId="28" type="noConversion"/>
  </si>
  <si>
    <t>전경-02</t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</si>
  <si>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</si>
  <si>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</si>
  <si>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</si>
  <si>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</si>
  <si>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</si>
  <si>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</si>
  <si>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</si>
  <si>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</si>
  <si>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</si>
  <si>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</si>
  <si>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</si>
  <si>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</si>
  <si>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28" type="noConversion"/>
  </si>
  <si>
    <t>M67825525</t>
  </si>
  <si>
    <t>M67825525</t>
    <phoneticPr fontId="28" type="noConversion"/>
  </si>
  <si>
    <t>F</t>
    <phoneticPr fontId="1" type="noConversion"/>
  </si>
  <si>
    <t>F</t>
    <phoneticPr fontId="1" type="noConversion"/>
  </si>
  <si>
    <t>ㅁ양식 작성요령</t>
    <phoneticPr fontId="28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</si>
  <si>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</si>
  <si>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</si>
  <si>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</si>
  <si>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28" type="noConversion"/>
  </si>
  <si>
    <t>기업 정보</t>
    <phoneticPr fontId="28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</si>
  <si>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28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</si>
  <si>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28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</si>
  <si>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</si>
  <si>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28" type="noConversion"/>
  </si>
  <si>
    <t xml:space="preserve">"KUNIMOTO MASARO (O), 쿠니모토 마사로(X)" </t>
    <phoneticPr fontId="28" type="noConversion"/>
  </si>
  <si>
    <t xml:space="preserve"> - 외국인 성명은 First, Middle, Last 단위로 띄어쓰고 영어로만 작성합니다. </t>
    <phoneticPr fontId="31" type="noConversion"/>
  </si>
  <si>
    <t>대 표 주 소 (카드 수령지)</t>
    <phoneticPr fontId="5" type="noConversion"/>
  </si>
  <si>
    <t>신청 자격사항 : 상시근로자수</t>
    <phoneticPr fontId="28" type="noConversion"/>
  </si>
  <si>
    <t>2015</t>
    <phoneticPr fontId="5" type="noConversion"/>
  </si>
  <si>
    <t>2016</t>
  </si>
  <si>
    <t>2017</t>
  </si>
  <si>
    <t>신청 자격사항 : 직접수출 및 해외공사수주</t>
    <phoneticPr fontId="28" type="noConversion"/>
  </si>
  <si>
    <t>(단위 : 만 US$)</t>
    <phoneticPr fontId="28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</si>
  <si>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</si>
  <si>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</si>
  <si>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</si>
  <si>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28" type="noConversion"/>
  </si>
  <si>
    <t>관세청</t>
    <phoneticPr fontId="28" type="noConversion"/>
  </si>
  <si>
    <t>범죄(금고)</t>
    <phoneticPr fontId="28" type="noConversion"/>
  </si>
  <si>
    <t>-</t>
    <phoneticPr fontId="1" type="noConversion"/>
  </si>
  <si>
    <t>ㅇ</t>
    <phoneticPr fontId="1" type="noConversion"/>
  </si>
  <si>
    <t>고용 증가율</t>
    <phoneticPr fontId="28" type="noConversion"/>
  </si>
  <si>
    <t>해당여부</t>
    <phoneticPr fontId="28" type="noConversion"/>
  </si>
  <si>
    <t>수출 증가율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</si>
</sst>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  <numFmt numFmtId="182" formatCode="0.0000"/>
  </numFmts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29" fillId="6" borderId="1" xfId="0" applyNumberFormat="1" applyFont="1" applyFill="1" applyBorder="1" applyAlignment="1">
      <alignment horizontal="center"/>
    </xf>
    <xf numFmtId="49" fontId="30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0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29" fillId="6" borderId="8" xfId="0" applyNumberFormat="1" applyFont="1" applyFill="1" applyBorder="1" applyAlignment="1">
      <alignment horizontal="center"/>
    </xf>
    <xf numFmtId="49" fontId="29" fillId="7" borderId="0" xfId="0" applyNumberFormat="1" applyFont="1" applyFill="1" applyBorder="1" applyAlignment="1">
      <alignment horizontal="center"/>
    </xf>
    <xf numFmtId="182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81" fontId="17" fillId="0" borderId="1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workbookViewId="0">
      <selection activeCell="T6" sqref="T6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2" width="14.625" style="66" customWidth="1"/>
    <col min="23" max="16384" width="9" style="58"/>
  </cols>
  <sheetData>
    <row r="1" spans="1:27" ht="17.25">
      <c r="B1" s="82" t="s">
        <v>120</v>
      </c>
      <c r="L1" s="82" t="s">
        <v>121</v>
      </c>
      <c r="R1" s="74" t="s">
        <v>129</v>
      </c>
      <c r="S1" s="74"/>
      <c r="T1" s="83" t="s">
        <v>91</v>
      </c>
      <c r="U1" s="83"/>
      <c r="V1" s="83"/>
      <c r="W1" s="84" t="s">
        <v>135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119</v>
      </c>
      <c r="J2" s="73" t="s">
        <v>117</v>
      </c>
      <c r="K2" s="73" t="s">
        <v>118</v>
      </c>
      <c r="L2" s="72" t="s">
        <v>76</v>
      </c>
      <c r="M2" s="72" t="s">
        <v>84</v>
      </c>
      <c r="N2" s="72" t="s">
        <v>94</v>
      </c>
      <c r="O2" s="73" t="s">
        <v>86</v>
      </c>
      <c r="P2" s="73" t="s">
        <v>87</v>
      </c>
      <c r="Q2" s="73" t="s">
        <v>128</v>
      </c>
      <c r="R2" s="73" t="s">
        <v>130</v>
      </c>
      <c r="S2" s="73" t="s">
        <v>131</v>
      </c>
      <c r="T2" s="73" t="s">
        <v>132</v>
      </c>
      <c r="U2" s="73" t="s">
        <v>143</v>
      </c>
      <c r="V2" s="73" t="s">
        <v>144</v>
      </c>
      <c r="W2" s="73" t="s">
        <v>136</v>
      </c>
      <c r="X2" s="73" t="s">
        <v>137</v>
      </c>
      <c r="Y2" s="73" t="s">
        <v>138</v>
      </c>
      <c r="Z2" s="73" t="s">
        <v>139</v>
      </c>
      <c r="AA2" s="73" t="s">
        <v>140</v>
      </c>
    </row>
    <row r="3" spans="1:27">
      <c r="A3" s="75" t="s">
        <v>92</v>
      </c>
      <c r="B3" s="88" t="s">
        <v>100</v>
      </c>
      <c r="C3" s="89" t="s">
        <v>59</v>
      </c>
      <c r="D3" s="90">
        <v>19601121</v>
      </c>
      <c r="E3" s="89" t="s">
        <v>55</v>
      </c>
      <c r="F3" s="89" t="s">
        <v>113</v>
      </c>
      <c r="G3" s="89" t="s">
        <v>111</v>
      </c>
      <c r="H3" s="89" t="s">
        <v>52</v>
      </c>
      <c r="I3" s="69" t="s">
        <v>57</v>
      </c>
      <c r="J3" s="89" t="s">
        <v>106</v>
      </c>
      <c r="K3" s="89" t="s">
        <v>108</v>
      </c>
      <c r="L3" s="69" t="s">
        <v>102</v>
      </c>
      <c r="M3" s="70">
        <v>1218129114</v>
      </c>
      <c r="N3" s="91">
        <v>1241710003103</v>
      </c>
      <c r="O3" s="89" t="s">
        <v>104</v>
      </c>
      <c r="P3" s="89" t="s">
        <v>88</v>
      </c>
      <c r="Q3" s="69" t="s">
        <v>110</v>
      </c>
      <c r="R3" s="75">
        <v>670</v>
      </c>
      <c r="S3" s="75">
        <v>620</v>
      </c>
      <c r="T3" s="75">
        <v>780</v>
      </c>
      <c r="U3" s="86">
        <f t="shared" ref="U3:U7" si="0">((T3/S3-1)+(S3/R3-1))/2</f>
        <v>9.1718825228695233E-2</v>
      </c>
      <c r="V3" s="86" t="str">
        <f>IF(U3&gt;=0.02,"충족","신청불가")</f>
        <v>충족</v>
      </c>
      <c r="W3" s="87" t="s">
        <v>141</v>
      </c>
      <c r="X3" s="87" t="s">
        <v>141</v>
      </c>
      <c r="Y3" s="87" t="s">
        <v>141</v>
      </c>
      <c r="Z3" s="87" t="s">
        <v>142</v>
      </c>
      <c r="AA3" s="71" t="s">
        <v>141</v>
      </c>
    </row>
    <row r="4" spans="1:27">
      <c r="A4" s="75" t="s">
        <v>93</v>
      </c>
      <c r="B4" s="88" t="s">
        <v>89</v>
      </c>
      <c r="C4" s="89" t="s">
        <v>114</v>
      </c>
      <c r="D4" s="90">
        <v>19601121</v>
      </c>
      <c r="E4" s="89" t="s">
        <v>55</v>
      </c>
      <c r="F4" s="89" t="s">
        <v>112</v>
      </c>
      <c r="G4" s="89" t="s">
        <v>51</v>
      </c>
      <c r="H4" s="89" t="s">
        <v>52</v>
      </c>
      <c r="I4" s="69" t="s">
        <v>57</v>
      </c>
      <c r="J4" s="89" t="s">
        <v>105</v>
      </c>
      <c r="K4" s="89" t="s">
        <v>107</v>
      </c>
      <c r="L4" s="69" t="s">
        <v>101</v>
      </c>
      <c r="M4" s="70">
        <v>1378600820</v>
      </c>
      <c r="N4" s="91">
        <v>1241710003103</v>
      </c>
      <c r="O4" s="89" t="s">
        <v>103</v>
      </c>
      <c r="P4" s="89" t="s">
        <v>90</v>
      </c>
      <c r="Q4" s="69" t="s">
        <v>109</v>
      </c>
      <c r="R4" s="75">
        <v>400</v>
      </c>
      <c r="S4" s="75">
        <v>420</v>
      </c>
      <c r="T4" s="75">
        <v>490</v>
      </c>
      <c r="U4" s="86">
        <f t="shared" si="0"/>
        <v>0.10833333333333339</v>
      </c>
      <c r="V4" s="86" t="str">
        <f t="shared" ref="V4:V8" si="1">IF(U4&gt;=0.02,"충족","신청불가")</f>
        <v>충족</v>
      </c>
      <c r="W4" s="87" t="s">
        <v>141</v>
      </c>
      <c r="X4" s="87" t="s">
        <v>141</v>
      </c>
      <c r="Y4" s="87" t="s">
        <v>141</v>
      </c>
      <c r="Z4" s="87" t="s">
        <v>141</v>
      </c>
      <c r="AA4" s="71" t="s">
        <v>141</v>
      </c>
    </row>
    <row r="5" spans="1:27">
      <c r="A5" s="75" t="s">
        <v>95</v>
      </c>
      <c r="B5" s="88" t="s">
        <v>99</v>
      </c>
      <c r="C5" s="89" t="s">
        <v>59</v>
      </c>
      <c r="D5" s="90">
        <v>19601121</v>
      </c>
      <c r="E5" s="89" t="s">
        <v>55</v>
      </c>
      <c r="F5" s="89" t="s">
        <v>112</v>
      </c>
      <c r="G5" s="89" t="s">
        <v>51</v>
      </c>
      <c r="H5" s="89" t="s">
        <v>52</v>
      </c>
      <c r="I5" s="69" t="s">
        <v>57</v>
      </c>
      <c r="J5" s="89" t="s">
        <v>105</v>
      </c>
      <c r="K5" s="89" t="s">
        <v>107</v>
      </c>
      <c r="L5" s="69" t="s">
        <v>101</v>
      </c>
      <c r="M5" s="70">
        <v>1378600820</v>
      </c>
      <c r="N5" s="91">
        <v>1241710003103</v>
      </c>
      <c r="O5" s="89" t="s">
        <v>103</v>
      </c>
      <c r="P5" s="89" t="s">
        <v>90</v>
      </c>
      <c r="Q5" s="69" t="s">
        <v>109</v>
      </c>
      <c r="R5" s="75">
        <v>1000</v>
      </c>
      <c r="S5" s="75">
        <v>1100</v>
      </c>
      <c r="T5" s="75">
        <v>1200</v>
      </c>
      <c r="U5" s="86">
        <f t="shared" si="0"/>
        <v>9.5454545454545459E-2</v>
      </c>
      <c r="V5" s="86" t="str">
        <f t="shared" si="1"/>
        <v>충족</v>
      </c>
      <c r="W5" s="87" t="s">
        <v>141</v>
      </c>
      <c r="X5" s="87" t="s">
        <v>142</v>
      </c>
      <c r="Y5" s="87" t="s">
        <v>141</v>
      </c>
      <c r="Z5" s="87" t="s">
        <v>141</v>
      </c>
      <c r="AA5" s="71" t="s">
        <v>141</v>
      </c>
    </row>
    <row r="6" spans="1:27">
      <c r="A6" s="75" t="s">
        <v>96</v>
      </c>
      <c r="B6" s="88" t="s">
        <v>89</v>
      </c>
      <c r="C6" s="89" t="s">
        <v>115</v>
      </c>
      <c r="D6" s="90">
        <v>19601121</v>
      </c>
      <c r="E6" s="89" t="s">
        <v>55</v>
      </c>
      <c r="F6" s="89" t="s">
        <v>112</v>
      </c>
      <c r="G6" s="89" t="s">
        <v>51</v>
      </c>
      <c r="H6" s="89" t="s">
        <v>52</v>
      </c>
      <c r="I6" s="69" t="s">
        <v>57</v>
      </c>
      <c r="J6" s="89" t="s">
        <v>105</v>
      </c>
      <c r="K6" s="89" t="s">
        <v>107</v>
      </c>
      <c r="L6" s="69" t="s">
        <v>101</v>
      </c>
      <c r="M6" s="70">
        <v>1378600820</v>
      </c>
      <c r="N6" s="91">
        <v>1241710003103</v>
      </c>
      <c r="O6" s="89" t="s">
        <v>103</v>
      </c>
      <c r="P6" s="89" t="s">
        <v>90</v>
      </c>
      <c r="Q6" s="69" t="s">
        <v>109</v>
      </c>
      <c r="R6" s="75">
        <v>1500</v>
      </c>
      <c r="S6" s="75">
        <v>1200</v>
      </c>
      <c r="T6" s="75">
        <v>1600</v>
      </c>
      <c r="U6" s="86">
        <f t="shared" si="0"/>
        <v>6.6666666666666652E-2</v>
      </c>
      <c r="V6" s="86" t="str">
        <f t="shared" si="1"/>
        <v>충족</v>
      </c>
      <c r="W6" s="87" t="s">
        <v>141</v>
      </c>
      <c r="X6" s="87" t="s">
        <v>141</v>
      </c>
      <c r="Y6" s="87" t="s">
        <v>141</v>
      </c>
      <c r="Z6" s="87" t="s">
        <v>141</v>
      </c>
      <c r="AA6" s="71" t="s">
        <v>142</v>
      </c>
    </row>
    <row r="7" spans="1:27">
      <c r="A7" s="75" t="s">
        <v>97</v>
      </c>
      <c r="B7" s="88" t="s">
        <v>99</v>
      </c>
      <c r="C7" s="89" t="s">
        <v>59</v>
      </c>
      <c r="D7" s="90">
        <v>19601121</v>
      </c>
      <c r="E7" s="89" t="s">
        <v>55</v>
      </c>
      <c r="F7" s="89" t="s">
        <v>112</v>
      </c>
      <c r="G7" s="89" t="s">
        <v>51</v>
      </c>
      <c r="H7" s="89" t="s">
        <v>52</v>
      </c>
      <c r="I7" s="69" t="s">
        <v>57</v>
      </c>
      <c r="J7" s="89" t="s">
        <v>105</v>
      </c>
      <c r="K7" s="89" t="s">
        <v>107</v>
      </c>
      <c r="L7" s="69" t="s">
        <v>101</v>
      </c>
      <c r="M7" s="70">
        <v>1378600820</v>
      </c>
      <c r="N7" s="91">
        <v>1241710003103</v>
      </c>
      <c r="O7" s="89" t="s">
        <v>103</v>
      </c>
      <c r="P7" s="89" t="s">
        <v>90</v>
      </c>
      <c r="Q7" s="69" t="s">
        <v>109</v>
      </c>
      <c r="R7" s="75">
        <v>670</v>
      </c>
      <c r="S7" s="75">
        <v>620</v>
      </c>
      <c r="T7" s="75">
        <v>780</v>
      </c>
      <c r="U7" s="86">
        <f t="shared" si="0"/>
        <v>9.1718825228695233E-2</v>
      </c>
      <c r="V7" s="86" t="str">
        <f t="shared" si="1"/>
        <v>충족</v>
      </c>
      <c r="W7" s="87" t="s">
        <v>141</v>
      </c>
      <c r="X7" s="87" t="s">
        <v>141</v>
      </c>
      <c r="Y7" s="87" t="s">
        <v>141</v>
      </c>
      <c r="Z7" s="87" t="s">
        <v>141</v>
      </c>
      <c r="AA7" s="71" t="s">
        <v>141</v>
      </c>
    </row>
    <row r="8" spans="1:27">
      <c r="A8" s="75" t="s">
        <v>98</v>
      </c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112</v>
      </c>
      <c r="G8" s="89" t="s">
        <v>51</v>
      </c>
      <c r="H8" s="89" t="s">
        <v>52</v>
      </c>
      <c r="I8" s="69" t="s">
        <v>57</v>
      </c>
      <c r="J8" s="89" t="s">
        <v>105</v>
      </c>
      <c r="K8" s="89" t="s">
        <v>107</v>
      </c>
      <c r="L8" s="69" t="s">
        <v>101</v>
      </c>
      <c r="M8" s="70">
        <v>1378600820</v>
      </c>
      <c r="N8" s="91">
        <v>1241710003103</v>
      </c>
      <c r="O8" s="89" t="s">
        <v>103</v>
      </c>
      <c r="P8" s="89" t="s">
        <v>90</v>
      </c>
      <c r="Q8" s="69" t="s">
        <v>109</v>
      </c>
      <c r="R8" s="75">
        <v>670</v>
      </c>
      <c r="S8" s="75">
        <v>620</v>
      </c>
      <c r="T8" s="75">
        <v>623</v>
      </c>
      <c r="U8" s="86">
        <f>((T8/S8-1)+(S8/R8-1))/2</f>
        <v>-3.4894077997111195E-2</v>
      </c>
      <c r="V8" s="86" t="str">
        <f t="shared" si="1"/>
        <v>신청불가</v>
      </c>
      <c r="W8" s="87" t="s">
        <v>141</v>
      </c>
      <c r="X8" s="87" t="s">
        <v>141</v>
      </c>
      <c r="Y8" s="87" t="s">
        <v>141</v>
      </c>
      <c r="Z8" s="87" t="s">
        <v>141</v>
      </c>
      <c r="AA8" s="71" t="s">
        <v>141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116</v>
      </c>
      <c r="D10" s="55"/>
      <c r="I10" s="51"/>
      <c r="L10" s="55"/>
      <c r="M10" s="57"/>
      <c r="N10" s="57"/>
      <c r="Q10" s="55"/>
    </row>
    <row r="11" spans="1:27">
      <c r="A11" s="77" t="s">
        <v>122</v>
      </c>
      <c r="D11" s="55"/>
      <c r="I11" s="51"/>
      <c r="L11" s="55"/>
      <c r="M11" s="57"/>
      <c r="N11" s="57"/>
      <c r="Q11" s="55"/>
    </row>
    <row r="12" spans="1:27">
      <c r="A12" s="77" t="s">
        <v>123</v>
      </c>
      <c r="D12" s="55"/>
      <c r="I12" s="51"/>
      <c r="L12" s="55"/>
      <c r="M12" s="57"/>
      <c r="N12" s="57"/>
      <c r="Q12" s="55"/>
    </row>
    <row r="13" spans="1:27">
      <c r="A13" s="77" t="s">
        <v>125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127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124</v>
      </c>
      <c r="D15" s="55"/>
      <c r="I15" s="51"/>
      <c r="L15" s="55"/>
      <c r="M15" s="57"/>
      <c r="N15" s="57"/>
      <c r="Q15" s="55"/>
    </row>
    <row r="16" spans="1:27">
      <c r="B16" s="76" t="s">
        <v>126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tabSelected="1" zoomScaleNormal="100" workbookViewId="0">
      <selection activeCell="I12" sqref="I12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20.75" style="66" customWidth="1"/>
    <col min="21" max="22" width="14.625" style="66" customWidth="1"/>
    <col min="23" max="16384" width="9" style="58"/>
  </cols>
  <sheetData>
    <row r="1" spans="1:27" ht="17.25">
      <c r="B1" s="82" t="s">
        <v>120</v>
      </c>
      <c r="L1" s="82" t="s">
        <v>121</v>
      </c>
      <c r="R1" s="74" t="s">
        <v>133</v>
      </c>
      <c r="S1" s="74"/>
      <c r="T1" s="83" t="s">
        <v>134</v>
      </c>
      <c r="U1" s="83"/>
      <c r="V1" s="83"/>
      <c r="W1" s="84" t="s">
        <v>135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119</v>
      </c>
      <c r="J2" s="73" t="s">
        <v>117</v>
      </c>
      <c r="K2" s="73" t="s">
        <v>118</v>
      </c>
      <c r="L2" s="72" t="s">
        <v>76</v>
      </c>
      <c r="M2" s="72" t="s">
        <v>84</v>
      </c>
      <c r="N2" s="72" t="s">
        <v>94</v>
      </c>
      <c r="O2" s="73" t="s">
        <v>86</v>
      </c>
      <c r="P2" s="73" t="s">
        <v>87</v>
      </c>
      <c r="Q2" s="73" t="s">
        <v>128</v>
      </c>
      <c r="R2" s="73" t="s">
        <v>130</v>
      </c>
      <c r="S2" s="73" t="s">
        <v>131</v>
      </c>
      <c r="T2" s="73" t="s">
        <v>132</v>
      </c>
      <c r="U2" s="73" t="s">
        <v>145</v>
      </c>
      <c r="V2" s="73" t="s">
        <v>144</v>
      </c>
      <c r="W2" s="73" t="s">
        <v>136</v>
      </c>
      <c r="X2" s="73" t="s">
        <v>137</v>
      </c>
      <c r="Y2" s="73" t="s">
        <v>138</v>
      </c>
      <c r="Z2" s="73" t="s">
        <v>139</v>
      </c>
      <c r="AA2" s="73" t="s">
        <v>140</v>
      </c>
    </row>
    <row r="3" spans="1:27">
      <c r="A3" s="75" t="s">
        <v>92</v>
      </c>
      <c r="B3" s="88" t="s">
        <v>100</v>
      </c>
      <c r="C3" s="89" t="s">
        <v>59</v>
      </c>
      <c r="D3" s="90">
        <v>19601121</v>
      </c>
      <c r="E3" s="89" t="s">
        <v>55</v>
      </c>
      <c r="F3" s="89" t="s">
        <v>113</v>
      </c>
      <c r="G3" s="89" t="s">
        <v>111</v>
      </c>
      <c r="H3" s="89" t="s">
        <v>52</v>
      </c>
      <c r="I3" s="69" t="s">
        <v>57</v>
      </c>
      <c r="J3" s="89" t="s">
        <v>106</v>
      </c>
      <c r="K3" s="89" t="s">
        <v>108</v>
      </c>
      <c r="L3" s="69" t="s">
        <v>102</v>
      </c>
      <c r="M3" s="70">
        <v>1218129114</v>
      </c>
      <c r="N3" s="91">
        <v>1241710003103</v>
      </c>
      <c r="O3" s="89" t="s">
        <v>104</v>
      </c>
      <c r="P3" s="89" t="s">
        <v>88</v>
      </c>
      <c r="Q3" s="69" t="s">
        <v>110</v>
      </c>
      <c r="R3" s="75">
        <v>220</v>
      </c>
      <c r="S3" s="75">
        <v>170</v>
      </c>
      <c r="T3" s="75">
        <v>250</v>
      </c>
      <c r="U3" s="86">
        <f>((T3/S3-1)+(S3/R3-1))/2</f>
        <v>0.12165775401069523</v>
      </c>
      <c r="V3" s="86" t="str">
        <f>IF(U3&gt;=0.05,"충족","신청불가")</f>
        <v>충족</v>
      </c>
      <c r="W3" s="87" t="s">
        <v>141</v>
      </c>
      <c r="X3" s="87" t="s">
        <v>141</v>
      </c>
      <c r="Y3" s="87" t="s">
        <v>141</v>
      </c>
      <c r="Z3" s="87" t="s">
        <v>142</v>
      </c>
      <c r="AA3" s="71" t="s">
        <v>141</v>
      </c>
    </row>
    <row r="4" spans="1:27">
      <c r="A4" s="75" t="s">
        <v>93</v>
      </c>
      <c r="B4" s="88" t="s">
        <v>89</v>
      </c>
      <c r="C4" s="89" t="s">
        <v>114</v>
      </c>
      <c r="D4" s="90">
        <v>19601121</v>
      </c>
      <c r="E4" s="89" t="s">
        <v>55</v>
      </c>
      <c r="F4" s="89" t="s">
        <v>112</v>
      </c>
      <c r="G4" s="89" t="s">
        <v>51</v>
      </c>
      <c r="H4" s="89" t="s">
        <v>52</v>
      </c>
      <c r="I4" s="69" t="s">
        <v>57</v>
      </c>
      <c r="J4" s="89" t="s">
        <v>105</v>
      </c>
      <c r="K4" s="89" t="s">
        <v>107</v>
      </c>
      <c r="L4" s="69" t="s">
        <v>101</v>
      </c>
      <c r="M4" s="70">
        <v>1378600820</v>
      </c>
      <c r="N4" s="91">
        <v>1241710003103</v>
      </c>
      <c r="O4" s="89" t="s">
        <v>103</v>
      </c>
      <c r="P4" s="89" t="s">
        <v>90</v>
      </c>
      <c r="Q4" s="69" t="s">
        <v>109</v>
      </c>
      <c r="R4" s="75">
        <v>1200</v>
      </c>
      <c r="S4" s="75">
        <v>800</v>
      </c>
      <c r="T4" s="75">
        <v>1420</v>
      </c>
      <c r="U4" s="86">
        <f t="shared" ref="U4:U7" si="0">((T4/S4-1)+(S4/R4-1))/2</f>
        <v>0.22083333333333327</v>
      </c>
      <c r="V4" s="86" t="str">
        <f t="shared" ref="V4:V8" si="1">IF(U4&gt;=0.05,"충족","신청불가")</f>
        <v>충족</v>
      </c>
      <c r="W4" s="87" t="s">
        <v>141</v>
      </c>
      <c r="X4" s="87" t="s">
        <v>141</v>
      </c>
      <c r="Y4" s="87" t="s">
        <v>141</v>
      </c>
      <c r="Z4" s="87" t="s">
        <v>141</v>
      </c>
      <c r="AA4" s="71" t="s">
        <v>141</v>
      </c>
    </row>
    <row r="5" spans="1:27">
      <c r="A5" s="75" t="s">
        <v>95</v>
      </c>
      <c r="B5" s="88" t="s">
        <v>99</v>
      </c>
      <c r="C5" s="89" t="s">
        <v>59</v>
      </c>
      <c r="D5" s="90">
        <v>19601121</v>
      </c>
      <c r="E5" s="89" t="s">
        <v>55</v>
      </c>
      <c r="F5" s="89" t="s">
        <v>112</v>
      </c>
      <c r="G5" s="89" t="s">
        <v>51</v>
      </c>
      <c r="H5" s="89" t="s">
        <v>52</v>
      </c>
      <c r="I5" s="69" t="s">
        <v>57</v>
      </c>
      <c r="J5" s="89" t="s">
        <v>105</v>
      </c>
      <c r="K5" s="89" t="s">
        <v>107</v>
      </c>
      <c r="L5" s="69" t="s">
        <v>101</v>
      </c>
      <c r="M5" s="70">
        <v>1378600820</v>
      </c>
      <c r="N5" s="91">
        <v>1241710003103</v>
      </c>
      <c r="O5" s="89" t="s">
        <v>103</v>
      </c>
      <c r="P5" s="89" t="s">
        <v>90</v>
      </c>
      <c r="Q5" s="69" t="s">
        <v>109</v>
      </c>
      <c r="R5" s="75">
        <v>600</v>
      </c>
      <c r="S5" s="75">
        <v>620</v>
      </c>
      <c r="T5" s="75">
        <v>780</v>
      </c>
      <c r="U5" s="86">
        <f t="shared" si="0"/>
        <v>0.14569892473118284</v>
      </c>
      <c r="V5" s="86" t="str">
        <f t="shared" si="1"/>
        <v>충족</v>
      </c>
      <c r="W5" s="87" t="s">
        <v>141</v>
      </c>
      <c r="X5" s="87" t="s">
        <v>142</v>
      </c>
      <c r="Y5" s="87" t="s">
        <v>141</v>
      </c>
      <c r="Z5" s="87" t="s">
        <v>141</v>
      </c>
      <c r="AA5" s="71" t="s">
        <v>141</v>
      </c>
    </row>
    <row r="6" spans="1:27">
      <c r="A6" s="75" t="s">
        <v>96</v>
      </c>
      <c r="B6" s="88" t="s">
        <v>89</v>
      </c>
      <c r="C6" s="89" t="s">
        <v>115</v>
      </c>
      <c r="D6" s="90">
        <v>19601121</v>
      </c>
      <c r="E6" s="89" t="s">
        <v>55</v>
      </c>
      <c r="F6" s="89" t="s">
        <v>112</v>
      </c>
      <c r="G6" s="89" t="s">
        <v>51</v>
      </c>
      <c r="H6" s="89" t="s">
        <v>52</v>
      </c>
      <c r="I6" s="69" t="s">
        <v>57</v>
      </c>
      <c r="J6" s="89" t="s">
        <v>105</v>
      </c>
      <c r="K6" s="89" t="s">
        <v>107</v>
      </c>
      <c r="L6" s="69" t="s">
        <v>101</v>
      </c>
      <c r="M6" s="70">
        <v>1378600820</v>
      </c>
      <c r="N6" s="91">
        <v>1241710003103</v>
      </c>
      <c r="O6" s="89" t="s">
        <v>103</v>
      </c>
      <c r="P6" s="89" t="s">
        <v>90</v>
      </c>
      <c r="Q6" s="69" t="s">
        <v>109</v>
      </c>
      <c r="R6" s="75">
        <v>120</v>
      </c>
      <c r="S6" s="75">
        <v>170</v>
      </c>
      <c r="T6" s="75">
        <v>250</v>
      </c>
      <c r="U6" s="86">
        <f t="shared" si="0"/>
        <v>0.44362745098039225</v>
      </c>
      <c r="V6" s="86" t="str">
        <f t="shared" si="1"/>
        <v>충족</v>
      </c>
      <c r="W6" s="87" t="s">
        <v>141</v>
      </c>
      <c r="X6" s="87" t="s">
        <v>141</v>
      </c>
      <c r="Y6" s="87" t="s">
        <v>141</v>
      </c>
      <c r="Z6" s="87" t="s">
        <v>141</v>
      </c>
      <c r="AA6" s="71" t="s">
        <v>142</v>
      </c>
    </row>
    <row r="7" spans="1:27">
      <c r="A7" s="75" t="s">
        <v>97</v>
      </c>
      <c r="B7" s="88" t="s">
        <v>99</v>
      </c>
      <c r="C7" s="89" t="s">
        <v>59</v>
      </c>
      <c r="D7" s="90">
        <v>19601121</v>
      </c>
      <c r="E7" s="89" t="s">
        <v>55</v>
      </c>
      <c r="F7" s="89" t="s">
        <v>112</v>
      </c>
      <c r="G7" s="89" t="s">
        <v>51</v>
      </c>
      <c r="H7" s="89" t="s">
        <v>52</v>
      </c>
      <c r="I7" s="69" t="s">
        <v>57</v>
      </c>
      <c r="J7" s="89" t="s">
        <v>105</v>
      </c>
      <c r="K7" s="89" t="s">
        <v>107</v>
      </c>
      <c r="L7" s="69" t="s">
        <v>101</v>
      </c>
      <c r="M7" s="70">
        <v>1378600820</v>
      </c>
      <c r="N7" s="91">
        <v>1241710003103</v>
      </c>
      <c r="O7" s="89" t="s">
        <v>103</v>
      </c>
      <c r="P7" s="89" t="s">
        <v>90</v>
      </c>
      <c r="Q7" s="69" t="s">
        <v>109</v>
      </c>
      <c r="R7" s="75">
        <v>1200</v>
      </c>
      <c r="S7" s="75">
        <v>800</v>
      </c>
      <c r="T7" s="75">
        <v>1420</v>
      </c>
      <c r="U7" s="86">
        <f t="shared" si="0"/>
        <v>0.22083333333333327</v>
      </c>
      <c r="V7" s="86" t="str">
        <f t="shared" si="1"/>
        <v>충족</v>
      </c>
      <c r="W7" s="87" t="s">
        <v>141</v>
      </c>
      <c r="X7" s="87" t="s">
        <v>141</v>
      </c>
      <c r="Y7" s="87" t="s">
        <v>141</v>
      </c>
      <c r="Z7" s="87" t="s">
        <v>141</v>
      </c>
      <c r="AA7" s="71" t="s">
        <v>141</v>
      </c>
    </row>
    <row r="8" spans="1:27">
      <c r="A8" s="75" t="s">
        <v>98</v>
      </c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112</v>
      </c>
      <c r="G8" s="89" t="s">
        <v>51</v>
      </c>
      <c r="H8" s="89" t="s">
        <v>52</v>
      </c>
      <c r="I8" s="69" t="s">
        <v>57</v>
      </c>
      <c r="J8" s="89" t="s">
        <v>105</v>
      </c>
      <c r="K8" s="89" t="s">
        <v>107</v>
      </c>
      <c r="L8" s="69" t="s">
        <v>101</v>
      </c>
      <c r="M8" s="70">
        <v>1378600820</v>
      </c>
      <c r="N8" s="91">
        <v>1241710003103</v>
      </c>
      <c r="O8" s="89" t="s">
        <v>103</v>
      </c>
      <c r="P8" s="89" t="s">
        <v>90</v>
      </c>
      <c r="Q8" s="69" t="s">
        <v>109</v>
      </c>
      <c r="R8" s="75">
        <v>1200</v>
      </c>
      <c r="S8" s="75">
        <v>800</v>
      </c>
      <c r="T8" s="75">
        <v>900</v>
      </c>
      <c r="U8" s="86">
        <f>((T8/S8-1)+(S8/R8-1))/2</f>
        <v>-0.10416666666666669</v>
      </c>
      <c r="V8" s="86" t="str">
        <f t="shared" si="1"/>
        <v>신청불가</v>
      </c>
      <c r="W8" s="87" t="s">
        <v>141</v>
      </c>
      <c r="X8" s="87" t="s">
        <v>141</v>
      </c>
      <c r="Y8" s="87" t="s">
        <v>141</v>
      </c>
      <c r="Z8" s="87" t="s">
        <v>141</v>
      </c>
      <c r="AA8" s="71" t="s">
        <v>141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116</v>
      </c>
      <c r="D10" s="55"/>
      <c r="I10" s="51"/>
      <c r="L10" s="55"/>
      <c r="M10" s="57"/>
      <c r="N10" s="57"/>
      <c r="Q10" s="55"/>
    </row>
    <row r="11" spans="1:27">
      <c r="A11" s="77" t="s">
        <v>122</v>
      </c>
      <c r="D11" s="55"/>
      <c r="I11" s="51"/>
      <c r="L11" s="55"/>
      <c r="M11" s="57"/>
      <c r="N11" s="57"/>
      <c r="Q11" s="55"/>
    </row>
    <row r="12" spans="1:27">
      <c r="A12" s="77" t="s">
        <v>123</v>
      </c>
      <c r="D12" s="55"/>
      <c r="I12" s="51"/>
      <c r="L12" s="55"/>
      <c r="M12" s="57"/>
      <c r="N12" s="57"/>
      <c r="Q12" s="55"/>
    </row>
    <row r="13" spans="1:27">
      <c r="A13" s="77" t="s">
        <v>125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127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124</v>
      </c>
      <c r="D15" s="55"/>
      <c r="I15" s="51"/>
      <c r="L15" s="55"/>
      <c r="M15" s="57"/>
      <c r="N15" s="57"/>
      <c r="Q15" s="55"/>
    </row>
    <row r="16" spans="1:27">
      <c r="B16" s="76" t="s">
        <v>126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RowHeight="16.5"/>
  <cols>
    <col min="1" max="2" width="8.625" style="50" bestFit="1" customWidth="1"/>
    <col min="3" max="3" width="9.25" style="50" bestFit="1" customWidth="1"/>
    <col min="4" max="4" width="30.5" style="50" customWidth="1"/>
    <col min="5" max="5" width="23.875" style="50" customWidth="1"/>
    <col min="6" max="6" width="9.375" style="50" customWidth="1"/>
    <col min="7" max="7" width="9.375" style="50" bestFit="1" customWidth="1"/>
    <col min="8" max="8" width="11.25" style="50" bestFit="1" customWidth="1"/>
    <col min="9" max="9" width="13" style="50" bestFit="1" customWidth="1"/>
    <col min="10" max="10" width="12.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75" style="50" bestFit="1" customWidth="1"/>
    <col min="15" max="15" width="13.75" style="50" customWidth="1"/>
    <col min="16" max="16" width="25.625" style="50" customWidth="1"/>
    <col min="17" max="17" width="21.75" style="50" customWidth="1"/>
    <col min="18" max="18" width="13.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6.5"/>
  <cols>
    <col min="1" max="1" width="6.875" customWidth="1"/>
    <col min="2" max="5" width="8" customWidth="1"/>
    <col min="6" max="6" width="6.75" customWidth="1"/>
    <col min="7" max="7" width="19.25" customWidth="1"/>
    <col min="8" max="9" width="7.25" customWidth="1"/>
    <col min="10" max="11" width="7.625" customWidth="1"/>
    <col min="12" max="13" width="8.25" customWidth="1"/>
    <col min="14" max="14" width="8.625" customWidth="1"/>
    <col min="16" max="16" width="10.375" customWidth="1"/>
    <col min="17" max="17" width="10.625" bestFit="1" customWidth="1"/>
    <col min="18" max="18" width="9.625" bestFit="1" customWidth="1"/>
    <col min="19" max="19" width="8" bestFit="1" customWidth="1"/>
  </cols>
  <sheetData>
    <row r="1" spans="1:19" ht="15" customHeight="1">
      <c r="A1" s="92" t="s">
        <v>1</v>
      </c>
      <c r="B1" s="92" t="s">
        <v>16</v>
      </c>
      <c r="C1" s="96" t="s">
        <v>9</v>
      </c>
      <c r="D1" s="96" t="s">
        <v>47</v>
      </c>
      <c r="E1" s="96" t="s">
        <v>48</v>
      </c>
      <c r="F1" s="103" t="s">
        <v>10</v>
      </c>
      <c r="G1" s="94" t="s">
        <v>49</v>
      </c>
      <c r="H1" s="105" t="s">
        <v>6</v>
      </c>
      <c r="I1" s="98" t="s">
        <v>14</v>
      </c>
      <c r="J1" s="98" t="s">
        <v>12</v>
      </c>
      <c r="K1" s="98" t="s">
        <v>13</v>
      </c>
      <c r="L1" s="96" t="s">
        <v>8</v>
      </c>
      <c r="M1" s="96" t="s">
        <v>0</v>
      </c>
      <c r="N1" s="96" t="s">
        <v>15</v>
      </c>
      <c r="O1" s="98" t="s">
        <v>11</v>
      </c>
      <c r="P1" s="98" t="s">
        <v>2</v>
      </c>
      <c r="Q1" s="100" t="s">
        <v>7</v>
      </c>
      <c r="R1" s="101"/>
      <c r="S1" s="102"/>
    </row>
    <row r="2" spans="1:19" ht="15" customHeight="1" thickBot="1">
      <c r="A2" s="93"/>
      <c r="B2" s="93"/>
      <c r="C2" s="97"/>
      <c r="D2" s="97"/>
      <c r="E2" s="97"/>
      <c r="F2" s="104"/>
      <c r="G2" s="95"/>
      <c r="H2" s="106"/>
      <c r="I2" s="97"/>
      <c r="J2" s="97"/>
      <c r="K2" s="97"/>
      <c r="L2" s="97"/>
      <c r="M2" s="97"/>
      <c r="N2" s="97"/>
      <c r="O2" s="97"/>
      <c r="P2" s="99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Q1:S1"/>
    <mergeCell ref="C1:C2"/>
    <mergeCell ref="F1:F2"/>
    <mergeCell ref="H1:H2"/>
    <mergeCell ref="I1:I2"/>
    <mergeCell ref="E1:E2"/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6.5"/>
  <cols>
    <col min="1" max="2" width="27.75" customWidth="1"/>
    <col min="3" max="3" width="3.25" customWidth="1"/>
    <col min="4" max="4" width="59.125" customWidth="1"/>
  </cols>
  <sheetData>
    <row r="1" spans="1:4" ht="17.25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7.25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2018-08-27T05:21:06Z</cp:lastPrinted>
  <dcterms:created xsi:type="dcterms:W3CDTF">2006-09-16T00:00:00Z</dcterms:created>
  <dcterms:modified xsi:type="dcterms:W3CDTF">2018-10-08T04:17:11Z</dcterms:modified>
</cp:coreProperties>
</file>